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PC\Desktop\Annual DS 2022\1. Population\"/>
    </mc:Choice>
  </mc:AlternateContent>
  <xr:revisionPtr revIDLastSave="0" documentId="13_ncr:1_{83C2AE24-B8C9-4485-A8F5-A69588B9049D}" xr6:coauthVersionLast="47" xr6:coauthVersionMax="47" xr10:uidLastSave="{00000000-0000-0000-0000-000000000000}"/>
  <bookViews>
    <workbookView xWindow="-110" yWindow="-110" windowWidth="19420" windowHeight="10560" activeTab="1" xr2:uid="{00000000-000D-0000-FFFF-FFFF00000000}"/>
  </bookViews>
  <sheets>
    <sheet name="Table 1.1" sheetId="1" r:id="rId1"/>
    <sheet name="Table 1.2" sheetId="2" r:id="rId2"/>
    <sheet name="Table 1.3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3" l="1"/>
  <c r="C10" i="3"/>
  <c r="C8" i="3"/>
  <c r="H26" i="2"/>
  <c r="G26" i="2"/>
  <c r="F6" i="2"/>
  <c r="I6" i="2"/>
  <c r="J6" i="2"/>
  <c r="F7" i="2"/>
  <c r="I7" i="2"/>
  <c r="J7" i="2"/>
  <c r="F8" i="2"/>
  <c r="I8" i="2"/>
  <c r="J8" i="2"/>
  <c r="F9" i="2"/>
  <c r="I9" i="2"/>
  <c r="J9" i="2"/>
  <c r="F10" i="2"/>
  <c r="I10" i="2"/>
  <c r="J10" i="2"/>
  <c r="F11" i="2"/>
  <c r="I11" i="2"/>
  <c r="J11" i="2"/>
  <c r="F12" i="2"/>
  <c r="I12" i="2"/>
  <c r="J12" i="2"/>
  <c r="I13" i="2"/>
  <c r="J13" i="2"/>
  <c r="F15" i="2"/>
  <c r="I15" i="2"/>
  <c r="J15" i="2"/>
  <c r="I16" i="2"/>
  <c r="J16" i="2"/>
  <c r="F17" i="2"/>
  <c r="I17" i="2"/>
  <c r="J17" i="2"/>
  <c r="I18" i="2"/>
  <c r="J18" i="2"/>
  <c r="F19" i="2"/>
  <c r="I19" i="2"/>
  <c r="J19" i="2"/>
  <c r="F20" i="2"/>
  <c r="I20" i="2"/>
  <c r="J20" i="2"/>
  <c r="I21" i="2"/>
  <c r="J21" i="2"/>
  <c r="I22" i="2"/>
  <c r="J22" i="2"/>
  <c r="F23" i="2"/>
  <c r="I23" i="2"/>
  <c r="J23" i="2"/>
  <c r="F24" i="2"/>
  <c r="I24" i="2"/>
  <c r="J24" i="2"/>
  <c r="F25" i="2"/>
  <c r="I25" i="2"/>
  <c r="J25" i="2"/>
  <c r="P21" i="1"/>
  <c r="O21" i="1"/>
  <c r="M21" i="1"/>
  <c r="L21" i="1"/>
  <c r="J21" i="1"/>
  <c r="I21" i="1"/>
  <c r="G21" i="1"/>
  <c r="F21" i="1"/>
  <c r="D21" i="1"/>
  <c r="C21" i="1"/>
  <c r="Q20" i="1"/>
  <c r="N20" i="1"/>
  <c r="K20" i="1"/>
  <c r="H20" i="1"/>
  <c r="E20" i="1"/>
  <c r="Q19" i="1"/>
  <c r="N19" i="1"/>
  <c r="K19" i="1"/>
  <c r="H19" i="1"/>
  <c r="E19" i="1"/>
  <c r="Q18" i="1"/>
  <c r="N18" i="1"/>
  <c r="K18" i="1"/>
  <c r="H18" i="1"/>
  <c r="E18" i="1"/>
  <c r="Q17" i="1"/>
  <c r="N17" i="1"/>
  <c r="K17" i="1"/>
  <c r="H17" i="1"/>
  <c r="E17" i="1"/>
  <c r="Q16" i="1"/>
  <c r="N16" i="1"/>
  <c r="K16" i="1"/>
  <c r="H16" i="1"/>
  <c r="E16" i="1"/>
  <c r="Q15" i="1"/>
  <c r="N15" i="1"/>
  <c r="K15" i="1"/>
  <c r="H15" i="1"/>
  <c r="E15" i="1"/>
  <c r="Q14" i="1"/>
  <c r="N14" i="1"/>
  <c r="K14" i="1"/>
  <c r="H14" i="1"/>
  <c r="E14" i="1"/>
  <c r="Q13" i="1"/>
  <c r="N13" i="1"/>
  <c r="K13" i="1"/>
  <c r="H13" i="1"/>
  <c r="E13" i="1"/>
  <c r="Q12" i="1"/>
  <c r="N12" i="1"/>
  <c r="K12" i="1"/>
  <c r="H12" i="1"/>
  <c r="E12" i="1"/>
  <c r="Q11" i="1"/>
  <c r="N11" i="1"/>
  <c r="K11" i="1"/>
  <c r="H11" i="1"/>
  <c r="E11" i="1"/>
  <c r="Q10" i="1"/>
  <c r="N10" i="1"/>
  <c r="K10" i="1"/>
  <c r="H10" i="1"/>
  <c r="E10" i="1"/>
  <c r="Q9" i="1"/>
  <c r="N9" i="1"/>
  <c r="K9" i="1"/>
  <c r="H9" i="1"/>
  <c r="E9" i="1"/>
  <c r="Q8" i="1"/>
  <c r="N8" i="1"/>
  <c r="K8" i="1"/>
  <c r="H8" i="1"/>
  <c r="E8" i="1"/>
  <c r="Q7" i="1"/>
  <c r="N7" i="1"/>
  <c r="K7" i="1"/>
  <c r="H7" i="1"/>
  <c r="E7" i="1"/>
  <c r="Q6" i="1"/>
  <c r="N6" i="1"/>
  <c r="K6" i="1"/>
  <c r="H6" i="1"/>
  <c r="E6" i="1"/>
  <c r="Q5" i="1"/>
  <c r="N5" i="1"/>
  <c r="K5" i="1"/>
  <c r="H5" i="1"/>
  <c r="H21" i="1" s="1"/>
  <c r="E5" i="1"/>
  <c r="Q21" i="1" l="1"/>
  <c r="E21" i="1"/>
  <c r="N21" i="1"/>
  <c r="K21" i="1"/>
  <c r="J26" i="2"/>
  <c r="I26" i="2"/>
</calcChain>
</file>

<file path=xl/sharedStrings.xml><?xml version="1.0" encoding="utf-8"?>
<sst xmlns="http://schemas.openxmlformats.org/spreadsheetml/2006/main" count="122" uniqueCount="80">
  <si>
    <t>Age-group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</si>
  <si>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</si>
  <si>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</si>
  <si>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</si>
  <si>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</si>
  <si>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</si>
  <si>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</si>
  <si>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</si>
  <si>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</si>
  <si>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</si>
  <si>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</si>
  <si>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</si>
  <si>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</si>
  <si>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</si>
  <si>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</si>
  <si>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</si>
  <si>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 &amp; above</t>
  </si>
  <si>
    <t xml:space="preserve">All ages </t>
  </si>
  <si>
    <t>Male</t>
  </si>
  <si>
    <t>Female</t>
  </si>
  <si>
    <t>Total</t>
  </si>
  <si>
    <t>Zobel</t>
  </si>
  <si>
    <t>Yurung</t>
  </si>
  <si>
    <t>Shumar</t>
  </si>
  <si>
    <t>…</t>
  </si>
  <si>
    <t>Norboogang</t>
  </si>
  <si>
    <t>Nanong</t>
  </si>
  <si>
    <t>Khar</t>
  </si>
  <si>
    <t>Dungmaed</t>
  </si>
  <si>
    <t>Dechhenling</t>
  </si>
  <si>
    <t>Chongshing</t>
  </si>
  <si>
    <t>Chhoekorling</t>
  </si>
  <si>
    <t>Chhimoong</t>
  </si>
  <si>
    <t>RURAL</t>
  </si>
  <si>
    <t>Nganglam Town</t>
  </si>
  <si>
    <t>Denchi Town</t>
  </si>
  <si>
    <t>Yalang Town</t>
  </si>
  <si>
    <t>Pema Gatshel Town</t>
  </si>
  <si>
    <t>Nangkor Town</t>
  </si>
  <si>
    <t>Mongling Town</t>
  </si>
  <si>
    <t>Khothakpa Town</t>
  </si>
  <si>
    <t>Kherigonpa Town</t>
  </si>
  <si>
    <t>URBAN</t>
  </si>
  <si>
    <t>Sex Ratio</t>
  </si>
  <si>
    <t>Gewog/Town</t>
  </si>
  <si>
    <t xml:space="preserve">Source 1: Population and Housing Census of Bhutan 2017 </t>
  </si>
  <si>
    <t>Net Migration</t>
  </si>
  <si>
    <t>Out-migration</t>
  </si>
  <si>
    <t>In-migration</t>
  </si>
  <si>
    <t>Migration (in persons)</t>
  </si>
  <si>
    <t xml:space="preserve">Female </t>
  </si>
  <si>
    <t xml:space="preserve">Male </t>
  </si>
  <si>
    <t>Literacy Rate (%)</t>
  </si>
  <si>
    <t>Improved Sanitation Facility (%)</t>
  </si>
  <si>
    <t>Improved Drinking Water Source (%)</t>
  </si>
  <si>
    <t>Average Household Size</t>
  </si>
  <si>
    <t>Total Regular Households</t>
  </si>
  <si>
    <t>Under Five Mortality Rate</t>
  </si>
  <si>
    <t>Child Mortality Rate</t>
  </si>
  <si>
    <t>Infant Mortality Rate</t>
  </si>
  <si>
    <t>Crude Death Rate (Deaths per 1,000 Population )</t>
  </si>
  <si>
    <t>Total Fertility Rate</t>
  </si>
  <si>
    <t>Crude Birth Rate (Per 1,000 Population)</t>
  </si>
  <si>
    <t>Ageing index</t>
  </si>
  <si>
    <t>Median age</t>
  </si>
  <si>
    <t>Population Density</t>
  </si>
  <si>
    <t>65 years and over</t>
  </si>
  <si>
    <t>15-64 years</t>
  </si>
  <si>
    <t>0-14 years</t>
  </si>
  <si>
    <t>Population by Broad Age Group</t>
  </si>
  <si>
    <t>Old Age Dependency Ratio</t>
  </si>
  <si>
    <t>Child Dependency Ratio</t>
  </si>
  <si>
    <t>Total Dependency Ratio</t>
  </si>
  <si>
    <t>Indicators/Year</t>
  </si>
  <si>
    <t>Table 1.2: Distribution of the Population by Gewog/Town and Sex, Pema Gatshel (2005 &amp; 2017)</t>
  </si>
  <si>
    <t>Both Areas</t>
  </si>
  <si>
    <t>Source: Population and Housing Census of Bhutan 2005 and 2017</t>
  </si>
  <si>
    <t>Table 1.3: Summary of key Indicators, Pema Gatshel (2017 )</t>
  </si>
  <si>
    <t>Table 1.1: Projected Percentage Distribution of Population by Age and Sex, Pema Gatshel (2018-2022)</t>
  </si>
  <si>
    <t>Source: SYB,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</si>
</sst>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</font>
    <font>
      <sz val="9"/>
      <name val="Calibri Light"/>
      <family val="2"/>
      <scheme val="major"/>
    </font>
    <font>
      <sz val="9"/>
      <color indexed="8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z val="9"/>
      <color indexed="8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6" xfId="0" applyFont="1" applyBorder="1"/>
    <xf numFmtId="0" fontId="3" fillId="0" borderId="9" xfId="0" applyFont="1" applyBorder="1"/>
    <xf numFmtId="0" fontId="2" fillId="0" borderId="14" xfId="0" applyFont="1" applyBorder="1" applyAlignment="1">
      <alignment vertical="center"/>
    </xf>
    <xf numFmtId="0" fontId="4" fillId="0" borderId="14" xfId="0" applyFont="1" applyBorder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9" xfId="0" applyFont="1" applyBorder="1" applyAlignment="1">
      <alignment horizontal="left" indent="1"/>
    </xf>
    <xf numFmtId="0" fontId="4" fillId="0" borderId="9" xfId="0" applyFont="1" applyBorder="1"/>
    <xf numFmtId="0" fontId="3" fillId="0" borderId="5" xfId="0" applyFont="1" applyBorder="1"/>
    <xf numFmtId="0" fontId="5" fillId="0" borderId="9" xfId="0" applyFont="1" applyBorder="1"/>
    <xf numFmtId="0" fontId="3" fillId="0" borderId="9" xfId="0" applyFont="1" applyBorder="1" applyAlignment="1">
      <alignment horizontal="left"/>
    </xf>
    <xf numFmtId="0" fontId="4" fillId="0" borderId="9" xfId="0" applyFont="1" applyBorder="1" applyAlignment="1">
      <alignment vertical="center"/>
    </xf>
    <xf numFmtId="1" fontId="0" fillId="0" borderId="0" xfId="0" applyNumberFormat="1"/>
    <xf numFmtId="0" fontId="2" fillId="0" borderId="9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2" fontId="6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/>
    <xf numFmtId="1" fontId="4" fillId="0" borderId="9" xfId="0" applyNumberFormat="1" applyFont="1" applyBorder="1"/>
    <xf numFmtId="0" fontId="1" fillId="0" borderId="0" xfId="0" applyFont="1"/>
    <xf numFmtId="0" fontId="7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/>
    </xf>
    <xf numFmtId="1" fontId="9" fillId="0" borderId="4" xfId="0" applyNumberFormat="1" applyFont="1" applyBorder="1" applyAlignment="1">
      <alignment horizontal="center"/>
    </xf>
    <xf numFmtId="1" fontId="9" fillId="0" borderId="12" xfId="0" applyNumberFormat="1" applyFont="1" applyBorder="1" applyAlignment="1">
      <alignment horizontal="center"/>
    </xf>
    <xf numFmtId="1" fontId="9" fillId="0" borderId="11" xfId="0" applyNumberFormat="1" applyFont="1" applyBorder="1" applyAlignment="1">
      <alignment horizontal="center"/>
    </xf>
    <xf numFmtId="16" fontId="7" fillId="0" borderId="4" xfId="0" quotePrefix="1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7" fillId="0" borderId="4" xfId="0" quotePrefix="1" applyFont="1" applyBorder="1" applyAlignment="1">
      <alignment horizontal="center" vertical="center"/>
    </xf>
    <xf numFmtId="0" fontId="9" fillId="0" borderId="4" xfId="0" quotePrefix="1" applyFont="1" applyBorder="1" applyAlignment="1">
      <alignment horizontal="center" vertical="center"/>
    </xf>
    <xf numFmtId="0" fontId="9" fillId="0" borderId="5" xfId="0" quotePrefix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1" fontId="10" fillId="0" borderId="7" xfId="0" applyNumberFormat="1" applyFont="1" applyBorder="1" applyAlignment="1">
      <alignment horizontal="center"/>
    </xf>
    <xf numFmtId="1" fontId="10" fillId="0" borderId="9" xfId="0" applyNumberFormat="1" applyFont="1" applyBorder="1" applyAlignment="1">
      <alignment horizontal="center"/>
    </xf>
    <xf numFmtId="1" fontId="10" fillId="0" borderId="8" xfId="0" applyNumberFormat="1" applyFont="1" applyBorder="1" applyAlignment="1">
      <alignment horizontal="center"/>
    </xf>
    <xf numFmtId="1" fontId="10" fillId="0" borderId="6" xfId="0" applyNumberFormat="1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7" fillId="0" borderId="0" xfId="0" applyFont="1"/>
    <xf numFmtId="0" fontId="18" fillId="0" borderId="0" xfId="0" applyFont="1"/>
    <xf numFmtId="1" fontId="9" fillId="0" borderId="13" xfId="0" applyNumberFormat="1" applyFont="1" applyBorder="1" applyAlignment="1">
      <alignment horizontal="center"/>
    </xf>
    <xf numFmtId="0" fontId="4" fillId="0" borderId="6" xfId="0" applyFont="1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5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23"/>
  <sheetViews>
    <sheetView topLeftCell="A10" workbookViewId="0">
      <selection activeCell="E23" sqref="E23"/>
    </sheetView>
  </sheetViews>
  <sheetFormatPr defaultRowHeight="14.5" x14ac:dyDescent="0.35"/>
  <cols>
    <col min="2" max="2" width="7.90625" customWidth="1"/>
    <col min="3" max="3" width="6.90625" customWidth="1"/>
    <col min="4" max="4" width="7.453125" customWidth="1"/>
    <col min="5" max="5" width="6.54296875" customWidth="1"/>
    <col min="6" max="6" width="7" customWidth="1"/>
    <col min="7" max="7" width="7.1796875" customWidth="1"/>
    <col min="8" max="8" width="7" customWidth="1"/>
    <col min="9" max="10" width="6.81640625" customWidth="1"/>
    <col min="11" max="11" width="6.6328125" customWidth="1"/>
    <col min="12" max="12" width="6.54296875" customWidth="1"/>
    <col min="13" max="13" width="7" customWidth="1"/>
    <col min="14" max="15" width="6.54296875" customWidth="1"/>
    <col min="16" max="16" width="6.90625" customWidth="1"/>
    <col min="17" max="17" width="6.7265625" customWidth="1"/>
  </cols>
  <sheetData>
    <row r="1" spans="2:18" ht="14.5" customHeight="1" x14ac:dyDescent="0.35">
      <c r="C1" s="23" t="s">
        <v>78</v>
      </c>
      <c r="D1" s="23"/>
      <c r="E1" s="23"/>
      <c r="F1" s="23"/>
      <c r="G1" s="23"/>
      <c r="H1" s="23"/>
      <c r="I1" s="23"/>
      <c r="J1" s="23"/>
      <c r="K1" s="23"/>
    </row>
    <row r="2" spans="2:18" ht="14.5" customHeight="1" x14ac:dyDescent="0.35"/>
    <row r="3" spans="2:18" x14ac:dyDescent="0.35">
      <c r="B3" s="73" t="s">
        <v>0</v>
      </c>
      <c r="C3" s="75">
        <v>2018</v>
      </c>
      <c r="D3" s="76"/>
      <c r="E3" s="77"/>
      <c r="F3" s="75">
        <v>2019</v>
      </c>
      <c r="G3" s="76"/>
      <c r="H3" s="77"/>
      <c r="I3" s="75">
        <v>2020</v>
      </c>
      <c r="J3" s="76"/>
      <c r="K3" s="77"/>
      <c r="L3" s="78">
        <v>2021</v>
      </c>
      <c r="M3" s="78"/>
      <c r="N3" s="78"/>
      <c r="O3" s="72">
        <v>2022</v>
      </c>
      <c r="P3" s="72"/>
      <c r="Q3" s="72"/>
    </row>
    <row r="4" spans="2:18" x14ac:dyDescent="0.35">
      <c r="B4" s="74"/>
      <c r="C4" s="57" t="s">
        <v>18</v>
      </c>
      <c r="D4" s="58" t="s">
        <v>19</v>
      </c>
      <c r="E4" s="59" t="s">
        <v>20</v>
      </c>
      <c r="F4" s="57" t="s">
        <v>18</v>
      </c>
      <c r="G4" s="58" t="s">
        <v>19</v>
      </c>
      <c r="H4" s="60" t="s">
        <v>20</v>
      </c>
      <c r="I4" s="61" t="s">
        <v>18</v>
      </c>
      <c r="J4" s="62" t="s">
        <v>19</v>
      </c>
      <c r="K4" s="63" t="s">
        <v>20</v>
      </c>
      <c r="L4" s="64" t="s">
        <v>18</v>
      </c>
      <c r="M4" s="56" t="s">
        <v>19</v>
      </c>
      <c r="N4" s="65" t="s">
        <v>20</v>
      </c>
      <c r="O4" s="66" t="s">
        <v>18</v>
      </c>
      <c r="P4" s="56" t="s">
        <v>19</v>
      </c>
      <c r="Q4" s="65" t="s">
        <v>20</v>
      </c>
    </row>
    <row r="5" spans="2:18" ht="23" customHeight="1" x14ac:dyDescent="0.35">
      <c r="B5" s="24" t="s">
        <v>1</v>
      </c>
      <c r="C5" s="25">
        <v>918</v>
      </c>
      <c r="D5" s="26">
        <v>989</v>
      </c>
      <c r="E5" s="27">
        <f t="shared" ref="E5:E20" si="0">C5+D5</f>
        <v>1907</v>
      </c>
      <c r="F5" s="25">
        <v>906</v>
      </c>
      <c r="G5" s="26">
        <v>980</v>
      </c>
      <c r="H5" s="28">
        <f t="shared" ref="H5:H20" si="1">F5+G5</f>
        <v>1886</v>
      </c>
      <c r="I5" s="29">
        <v>906</v>
      </c>
      <c r="J5" s="30">
        <v>976</v>
      </c>
      <c r="K5" s="29">
        <f>SUM(I5:J5)</f>
        <v>1882</v>
      </c>
      <c r="L5" s="31">
        <v>909</v>
      </c>
      <c r="M5" s="32">
        <v>979</v>
      </c>
      <c r="N5" s="33">
        <f>SUM(L5:M5)</f>
        <v>1888</v>
      </c>
      <c r="O5" s="69">
        <v>924</v>
      </c>
      <c r="P5" s="32">
        <v>988</v>
      </c>
      <c r="Q5" s="34">
        <f>SUM(O5:P5)</f>
        <v>1912</v>
      </c>
      <c r="R5" s="13"/>
    </row>
    <row r="6" spans="2:18" ht="21" customHeight="1" x14ac:dyDescent="0.35">
      <c r="B6" s="35" t="s">
        <v>2</v>
      </c>
      <c r="C6" s="36">
        <v>1053</v>
      </c>
      <c r="D6" s="29">
        <v>1053</v>
      </c>
      <c r="E6" s="37">
        <f t="shared" si="0"/>
        <v>2106</v>
      </c>
      <c r="F6" s="36">
        <v>1028</v>
      </c>
      <c r="G6" s="29">
        <v>1024</v>
      </c>
      <c r="H6" s="30">
        <f t="shared" si="1"/>
        <v>2052</v>
      </c>
      <c r="I6" s="29">
        <v>1001</v>
      </c>
      <c r="J6" s="30">
        <v>997</v>
      </c>
      <c r="K6" s="29">
        <f t="shared" ref="K6:K19" si="2">SUM(I6:J6)</f>
        <v>1998</v>
      </c>
      <c r="L6" s="31">
        <v>969</v>
      </c>
      <c r="M6" s="32">
        <v>968</v>
      </c>
      <c r="N6" s="33">
        <f>SUM(L6:M6)</f>
        <v>1937</v>
      </c>
      <c r="O6" s="69">
        <v>929</v>
      </c>
      <c r="P6" s="32">
        <v>935</v>
      </c>
      <c r="Q6" s="33">
        <f t="shared" ref="Q6:Q20" si="3">SUM(O6:P6)</f>
        <v>1864</v>
      </c>
    </row>
    <row r="7" spans="2:18" ht="22" customHeight="1" x14ac:dyDescent="0.35">
      <c r="B7" s="38" t="s">
        <v>3</v>
      </c>
      <c r="C7" s="36">
        <v>1183</v>
      </c>
      <c r="D7" s="29">
        <v>1178</v>
      </c>
      <c r="E7" s="37">
        <f t="shared" si="0"/>
        <v>2361</v>
      </c>
      <c r="F7" s="36">
        <v>1156</v>
      </c>
      <c r="G7" s="29">
        <v>1145</v>
      </c>
      <c r="H7" s="30">
        <f t="shared" si="1"/>
        <v>2301</v>
      </c>
      <c r="I7" s="29">
        <v>1124</v>
      </c>
      <c r="J7" s="30">
        <v>1107</v>
      </c>
      <c r="K7" s="29">
        <f t="shared" si="2"/>
        <v>2231</v>
      </c>
      <c r="L7" s="31">
        <v>1092</v>
      </c>
      <c r="M7" s="32">
        <v>1068</v>
      </c>
      <c r="N7" s="33">
        <f>SUM(L7:M7)</f>
        <v>2160</v>
      </c>
      <c r="O7" s="69">
        <v>1063</v>
      </c>
      <c r="P7" s="32">
        <v>1032</v>
      </c>
      <c r="Q7" s="33">
        <f t="shared" si="3"/>
        <v>2095</v>
      </c>
      <c r="R7" s="13"/>
    </row>
    <row r="8" spans="2:18" ht="22.5" customHeight="1" x14ac:dyDescent="0.35">
      <c r="B8" s="38" t="s">
        <v>4</v>
      </c>
      <c r="C8" s="36">
        <v>1118</v>
      </c>
      <c r="D8" s="29">
        <v>1011</v>
      </c>
      <c r="E8" s="37">
        <f t="shared" si="0"/>
        <v>2129</v>
      </c>
      <c r="F8" s="36">
        <v>1110</v>
      </c>
      <c r="G8" s="29">
        <v>1008</v>
      </c>
      <c r="H8" s="30">
        <f t="shared" si="1"/>
        <v>2118</v>
      </c>
      <c r="I8" s="29">
        <v>1107</v>
      </c>
      <c r="J8" s="30">
        <v>1005</v>
      </c>
      <c r="K8" s="29">
        <f>SUM(I8:J8)</f>
        <v>2112</v>
      </c>
      <c r="L8" s="31">
        <v>1102</v>
      </c>
      <c r="M8" s="32">
        <v>996</v>
      </c>
      <c r="N8" s="33">
        <f t="shared" ref="N8:N20" si="4">SUM(L8:M8)</f>
        <v>2098</v>
      </c>
      <c r="O8" s="69">
        <v>1090</v>
      </c>
      <c r="P8" s="32">
        <v>980</v>
      </c>
      <c r="Q8" s="33">
        <f t="shared" si="3"/>
        <v>2070</v>
      </c>
    </row>
    <row r="9" spans="2:18" ht="22" customHeight="1" x14ac:dyDescent="0.35">
      <c r="B9" s="38" t="s">
        <v>5</v>
      </c>
      <c r="C9" s="36">
        <v>796</v>
      </c>
      <c r="D9" s="29">
        <v>798</v>
      </c>
      <c r="E9" s="37">
        <f t="shared" si="0"/>
        <v>1594</v>
      </c>
      <c r="F9" s="36">
        <v>756</v>
      </c>
      <c r="G9" s="29">
        <v>781</v>
      </c>
      <c r="H9" s="30">
        <f t="shared" si="1"/>
        <v>1537</v>
      </c>
      <c r="I9" s="29">
        <v>717</v>
      </c>
      <c r="J9" s="30">
        <v>767</v>
      </c>
      <c r="K9" s="29">
        <f t="shared" si="2"/>
        <v>1484</v>
      </c>
      <c r="L9" s="31">
        <v>682</v>
      </c>
      <c r="M9" s="32">
        <v>755</v>
      </c>
      <c r="N9" s="33">
        <f t="shared" si="4"/>
        <v>1437</v>
      </c>
      <c r="O9" s="69">
        <v>655</v>
      </c>
      <c r="P9" s="32">
        <v>745</v>
      </c>
      <c r="Q9" s="33">
        <f t="shared" si="3"/>
        <v>1400</v>
      </c>
    </row>
    <row r="10" spans="2:18" ht="23" customHeight="1" x14ac:dyDescent="0.35">
      <c r="B10" s="38" t="s">
        <v>6</v>
      </c>
      <c r="C10" s="36">
        <v>1113</v>
      </c>
      <c r="D10" s="29">
        <v>1036</v>
      </c>
      <c r="E10" s="37">
        <f t="shared" si="0"/>
        <v>2149</v>
      </c>
      <c r="F10" s="36">
        <v>1096</v>
      </c>
      <c r="G10" s="29">
        <v>1012</v>
      </c>
      <c r="H10" s="30">
        <f t="shared" si="1"/>
        <v>2108</v>
      </c>
      <c r="I10" s="29">
        <v>1069</v>
      </c>
      <c r="J10" s="30">
        <v>980</v>
      </c>
      <c r="K10" s="29">
        <f t="shared" si="2"/>
        <v>2049</v>
      </c>
      <c r="L10" s="31">
        <v>1035</v>
      </c>
      <c r="M10" s="32">
        <v>946</v>
      </c>
      <c r="N10" s="33">
        <f t="shared" si="4"/>
        <v>1981</v>
      </c>
      <c r="O10" s="69">
        <v>996</v>
      </c>
      <c r="P10" s="32">
        <v>917</v>
      </c>
      <c r="Q10" s="33">
        <f t="shared" si="3"/>
        <v>1913</v>
      </c>
    </row>
    <row r="11" spans="2:18" ht="22.5" customHeight="1" x14ac:dyDescent="0.35">
      <c r="B11" s="38" t="s">
        <v>7</v>
      </c>
      <c r="C11" s="36">
        <v>993</v>
      </c>
      <c r="D11" s="29">
        <v>915</v>
      </c>
      <c r="E11" s="37">
        <f t="shared" si="0"/>
        <v>1908</v>
      </c>
      <c r="F11" s="36">
        <v>1027</v>
      </c>
      <c r="G11" s="29">
        <v>947</v>
      </c>
      <c r="H11" s="30">
        <f t="shared" si="1"/>
        <v>1974</v>
      </c>
      <c r="I11" s="29">
        <v>1059</v>
      </c>
      <c r="J11" s="30">
        <v>978</v>
      </c>
      <c r="K11" s="29">
        <f t="shared" si="2"/>
        <v>2037</v>
      </c>
      <c r="L11" s="31">
        <v>1083</v>
      </c>
      <c r="M11" s="32">
        <v>998</v>
      </c>
      <c r="N11" s="33">
        <f t="shared" si="4"/>
        <v>2081</v>
      </c>
      <c r="O11" s="69">
        <v>1095</v>
      </c>
      <c r="P11" s="32">
        <v>1004</v>
      </c>
      <c r="Q11" s="33">
        <f t="shared" si="3"/>
        <v>2099</v>
      </c>
    </row>
    <row r="12" spans="2:18" ht="23.5" customHeight="1" x14ac:dyDescent="0.35">
      <c r="B12" s="38" t="s">
        <v>8</v>
      </c>
      <c r="C12" s="36">
        <v>844</v>
      </c>
      <c r="D12" s="29">
        <v>739</v>
      </c>
      <c r="E12" s="37">
        <f t="shared" si="0"/>
        <v>1583</v>
      </c>
      <c r="F12" s="36">
        <v>857</v>
      </c>
      <c r="G12" s="29">
        <v>749</v>
      </c>
      <c r="H12" s="30">
        <f t="shared" si="1"/>
        <v>1606</v>
      </c>
      <c r="I12" s="29">
        <v>868</v>
      </c>
      <c r="J12" s="30">
        <v>757</v>
      </c>
      <c r="K12" s="29">
        <f t="shared" si="2"/>
        <v>1625</v>
      </c>
      <c r="L12" s="31">
        <v>883</v>
      </c>
      <c r="M12" s="32">
        <v>768</v>
      </c>
      <c r="N12" s="33">
        <f t="shared" si="4"/>
        <v>1651</v>
      </c>
      <c r="O12" s="69">
        <v>904</v>
      </c>
      <c r="P12" s="32">
        <v>785</v>
      </c>
      <c r="Q12" s="33">
        <f t="shared" si="3"/>
        <v>1689</v>
      </c>
    </row>
    <row r="13" spans="2:18" ht="22" customHeight="1" x14ac:dyDescent="0.35">
      <c r="B13" s="38" t="s">
        <v>9</v>
      </c>
      <c r="C13" s="36">
        <v>698</v>
      </c>
      <c r="D13" s="29">
        <v>636</v>
      </c>
      <c r="E13" s="37">
        <f t="shared" si="0"/>
        <v>1334</v>
      </c>
      <c r="F13" s="36">
        <v>732</v>
      </c>
      <c r="G13" s="29">
        <v>669</v>
      </c>
      <c r="H13" s="30">
        <f t="shared" si="1"/>
        <v>1401</v>
      </c>
      <c r="I13" s="29">
        <v>767</v>
      </c>
      <c r="J13" s="30">
        <v>705</v>
      </c>
      <c r="K13" s="29">
        <f t="shared" si="2"/>
        <v>1472</v>
      </c>
      <c r="L13" s="31">
        <v>799</v>
      </c>
      <c r="M13" s="32">
        <v>738</v>
      </c>
      <c r="N13" s="33">
        <f t="shared" si="4"/>
        <v>1537</v>
      </c>
      <c r="O13" s="69">
        <v>826</v>
      </c>
      <c r="P13" s="32">
        <v>766</v>
      </c>
      <c r="Q13" s="33">
        <f t="shared" si="3"/>
        <v>1592</v>
      </c>
    </row>
    <row r="14" spans="2:18" ht="21.5" customHeight="1" x14ac:dyDescent="0.35">
      <c r="B14" s="38" t="s">
        <v>10</v>
      </c>
      <c r="C14" s="36">
        <v>589</v>
      </c>
      <c r="D14" s="29">
        <v>607</v>
      </c>
      <c r="E14" s="37">
        <f t="shared" si="0"/>
        <v>1196</v>
      </c>
      <c r="F14" s="36">
        <v>595</v>
      </c>
      <c r="G14" s="29">
        <v>612</v>
      </c>
      <c r="H14" s="30">
        <f t="shared" si="1"/>
        <v>1207</v>
      </c>
      <c r="I14" s="29">
        <v>602</v>
      </c>
      <c r="J14" s="30">
        <v>616</v>
      </c>
      <c r="K14" s="29">
        <f t="shared" si="2"/>
        <v>1218</v>
      </c>
      <c r="L14" s="31">
        <v>613</v>
      </c>
      <c r="M14" s="32">
        <v>626</v>
      </c>
      <c r="N14" s="33">
        <f t="shared" si="4"/>
        <v>1239</v>
      </c>
      <c r="O14" s="69">
        <v>631</v>
      </c>
      <c r="P14" s="32">
        <v>643</v>
      </c>
      <c r="Q14" s="33">
        <f t="shared" si="3"/>
        <v>1274</v>
      </c>
    </row>
    <row r="15" spans="2:18" ht="21" customHeight="1" x14ac:dyDescent="0.35">
      <c r="B15" s="38" t="s">
        <v>11</v>
      </c>
      <c r="C15" s="36">
        <v>493</v>
      </c>
      <c r="D15" s="29">
        <v>524</v>
      </c>
      <c r="E15" s="37">
        <f t="shared" si="0"/>
        <v>1017</v>
      </c>
      <c r="F15" s="36">
        <v>506</v>
      </c>
      <c r="G15" s="29">
        <v>538</v>
      </c>
      <c r="H15" s="30">
        <f t="shared" si="1"/>
        <v>1044</v>
      </c>
      <c r="I15" s="29">
        <v>518</v>
      </c>
      <c r="J15" s="30">
        <v>551</v>
      </c>
      <c r="K15" s="29">
        <f t="shared" si="2"/>
        <v>1069</v>
      </c>
      <c r="L15" s="31">
        <v>530</v>
      </c>
      <c r="M15" s="32">
        <v>562</v>
      </c>
      <c r="N15" s="33">
        <f t="shared" si="4"/>
        <v>1092</v>
      </c>
      <c r="O15" s="69">
        <v>540</v>
      </c>
      <c r="P15" s="32">
        <v>572</v>
      </c>
      <c r="Q15" s="33">
        <f t="shared" si="3"/>
        <v>1112</v>
      </c>
    </row>
    <row r="16" spans="2:18" ht="22" customHeight="1" x14ac:dyDescent="0.35">
      <c r="B16" s="38" t="s">
        <v>12</v>
      </c>
      <c r="C16" s="36">
        <v>494</v>
      </c>
      <c r="D16" s="29">
        <v>541</v>
      </c>
      <c r="E16" s="37">
        <f t="shared" si="0"/>
        <v>1035</v>
      </c>
      <c r="F16" s="36">
        <v>507</v>
      </c>
      <c r="G16" s="29">
        <v>550</v>
      </c>
      <c r="H16" s="30">
        <f t="shared" si="1"/>
        <v>1057</v>
      </c>
      <c r="I16" s="29">
        <v>522</v>
      </c>
      <c r="J16" s="30">
        <v>562</v>
      </c>
      <c r="K16" s="29">
        <f t="shared" si="2"/>
        <v>1084</v>
      </c>
      <c r="L16" s="31">
        <v>538</v>
      </c>
      <c r="M16" s="32">
        <v>575</v>
      </c>
      <c r="N16" s="33">
        <f t="shared" si="4"/>
        <v>1113</v>
      </c>
      <c r="O16" s="69">
        <v>553</v>
      </c>
      <c r="P16" s="32">
        <v>589</v>
      </c>
      <c r="Q16" s="33">
        <f t="shared" si="3"/>
        <v>1142</v>
      </c>
    </row>
    <row r="17" spans="2:18" ht="21" customHeight="1" x14ac:dyDescent="0.35">
      <c r="B17" s="39" t="s">
        <v>13</v>
      </c>
      <c r="C17" s="36">
        <v>513</v>
      </c>
      <c r="D17" s="29">
        <v>480</v>
      </c>
      <c r="E17" s="37">
        <f t="shared" si="0"/>
        <v>993</v>
      </c>
      <c r="F17" s="36">
        <v>518</v>
      </c>
      <c r="G17" s="29">
        <v>483</v>
      </c>
      <c r="H17" s="30">
        <f t="shared" si="1"/>
        <v>1001</v>
      </c>
      <c r="I17" s="29">
        <v>523</v>
      </c>
      <c r="J17" s="30">
        <v>482</v>
      </c>
      <c r="K17" s="29">
        <f t="shared" si="2"/>
        <v>1005</v>
      </c>
      <c r="L17" s="31">
        <v>528</v>
      </c>
      <c r="M17" s="32">
        <v>481</v>
      </c>
      <c r="N17" s="33">
        <f t="shared" si="4"/>
        <v>1009</v>
      </c>
      <c r="O17" s="69">
        <v>538</v>
      </c>
      <c r="P17" s="32">
        <v>484</v>
      </c>
      <c r="Q17" s="33">
        <f t="shared" si="3"/>
        <v>1022</v>
      </c>
    </row>
    <row r="18" spans="2:18" ht="23.5" customHeight="1" x14ac:dyDescent="0.35">
      <c r="B18" s="39" t="s">
        <v>14</v>
      </c>
      <c r="C18" s="36">
        <v>404</v>
      </c>
      <c r="D18" s="29">
        <v>422</v>
      </c>
      <c r="E18" s="37">
        <f t="shared" si="0"/>
        <v>826</v>
      </c>
      <c r="F18" s="36">
        <v>424</v>
      </c>
      <c r="G18" s="29">
        <v>448</v>
      </c>
      <c r="H18" s="30">
        <f t="shared" si="1"/>
        <v>872</v>
      </c>
      <c r="I18" s="29">
        <v>443</v>
      </c>
      <c r="J18" s="30">
        <v>475</v>
      </c>
      <c r="K18" s="29">
        <f t="shared" si="2"/>
        <v>918</v>
      </c>
      <c r="L18" s="31">
        <v>461</v>
      </c>
      <c r="M18" s="32">
        <v>499</v>
      </c>
      <c r="N18" s="33">
        <f t="shared" si="4"/>
        <v>960</v>
      </c>
      <c r="O18" s="69">
        <v>474</v>
      </c>
      <c r="P18" s="32">
        <v>516</v>
      </c>
      <c r="Q18" s="33">
        <f t="shared" si="3"/>
        <v>990</v>
      </c>
      <c r="R18" s="13"/>
    </row>
    <row r="19" spans="2:18" ht="20.5" customHeight="1" x14ac:dyDescent="0.35">
      <c r="B19" s="39" t="s">
        <v>15</v>
      </c>
      <c r="C19" s="36">
        <v>302</v>
      </c>
      <c r="D19" s="29">
        <v>313</v>
      </c>
      <c r="E19" s="37">
        <f t="shared" si="0"/>
        <v>615</v>
      </c>
      <c r="F19" s="36">
        <v>304</v>
      </c>
      <c r="G19" s="29">
        <v>313</v>
      </c>
      <c r="H19" s="30">
        <f t="shared" si="1"/>
        <v>617</v>
      </c>
      <c r="I19" s="29">
        <v>307</v>
      </c>
      <c r="J19" s="30">
        <v>314</v>
      </c>
      <c r="K19" s="29">
        <f t="shared" si="2"/>
        <v>621</v>
      </c>
      <c r="L19" s="31">
        <v>313</v>
      </c>
      <c r="M19" s="32">
        <v>320</v>
      </c>
      <c r="N19" s="33">
        <f t="shared" si="4"/>
        <v>633</v>
      </c>
      <c r="O19" s="69">
        <v>324</v>
      </c>
      <c r="P19" s="32">
        <v>332</v>
      </c>
      <c r="Q19" s="33">
        <f t="shared" si="3"/>
        <v>656</v>
      </c>
    </row>
    <row r="20" spans="2:18" ht="24.5" customHeight="1" x14ac:dyDescent="0.35">
      <c r="B20" s="40" t="s">
        <v>16</v>
      </c>
      <c r="C20" s="41">
        <v>429</v>
      </c>
      <c r="D20" s="42">
        <v>490</v>
      </c>
      <c r="E20" s="43">
        <f t="shared" si="0"/>
        <v>919</v>
      </c>
      <c r="F20" s="41">
        <v>435</v>
      </c>
      <c r="G20" s="42">
        <v>497</v>
      </c>
      <c r="H20" s="44">
        <f t="shared" si="1"/>
        <v>932</v>
      </c>
      <c r="I20" s="29">
        <v>440</v>
      </c>
      <c r="J20" s="30">
        <v>505</v>
      </c>
      <c r="K20" s="29">
        <f>SUM(I20:J20)</f>
        <v>945</v>
      </c>
      <c r="L20" s="31">
        <v>447</v>
      </c>
      <c r="M20" s="32">
        <v>511</v>
      </c>
      <c r="N20" s="33">
        <f t="shared" si="4"/>
        <v>958</v>
      </c>
      <c r="O20" s="69">
        <v>453</v>
      </c>
      <c r="P20" s="32">
        <v>517</v>
      </c>
      <c r="Q20" s="33">
        <f t="shared" si="3"/>
        <v>970</v>
      </c>
      <c r="R20" s="13"/>
    </row>
    <row r="21" spans="2:18" ht="22.5" customHeight="1" x14ac:dyDescent="0.35">
      <c r="B21" s="45" t="s">
        <v>17</v>
      </c>
      <c r="C21" s="46">
        <f t="shared" ref="C21:H21" si="5">SUM(C5:C20)</f>
        <v>11940</v>
      </c>
      <c r="D21" s="47">
        <f t="shared" si="5"/>
        <v>11732</v>
      </c>
      <c r="E21" s="48">
        <f t="shared" si="5"/>
        <v>23672</v>
      </c>
      <c r="F21" s="46">
        <f t="shared" si="5"/>
        <v>11957</v>
      </c>
      <c r="G21" s="47">
        <f t="shared" si="5"/>
        <v>11756</v>
      </c>
      <c r="H21" s="49">
        <f t="shared" si="5"/>
        <v>23713</v>
      </c>
      <c r="I21" s="50">
        <f>SUM(I5:I20)</f>
        <v>11973</v>
      </c>
      <c r="J21" s="51">
        <f>SUM(J5:J20)</f>
        <v>11777</v>
      </c>
      <c r="K21" s="50">
        <f>SUM(K5:K20)</f>
        <v>23750</v>
      </c>
      <c r="L21" s="52">
        <f t="shared" ref="L21:Q21" si="6">SUM(L5:L20)</f>
        <v>11984</v>
      </c>
      <c r="M21" s="53">
        <f t="shared" si="6"/>
        <v>11790</v>
      </c>
      <c r="N21" s="54">
        <f t="shared" si="6"/>
        <v>23774</v>
      </c>
      <c r="O21" s="55">
        <f t="shared" si="6"/>
        <v>11995</v>
      </c>
      <c r="P21" s="53">
        <f t="shared" si="6"/>
        <v>11805</v>
      </c>
      <c r="Q21" s="54">
        <f t="shared" si="6"/>
        <v>23800</v>
      </c>
    </row>
    <row r="23" spans="2:18" ht="26" customHeight="1" x14ac:dyDescent="0.35">
      <c r="B23" s="71" t="s">
        <v>79</v>
      </c>
      <c r="C23" s="71"/>
      <c r="D23" s="71"/>
      <c r="E23" s="67"/>
      <c r="F23" s="67"/>
      <c r="G23" s="68"/>
      <c r="H23" s="68"/>
    </row>
  </sheetData>
  <mergeCells count="7">
    <mergeCell ref="B23:D23"/>
    <mergeCell ref="O3:Q3"/>
    <mergeCell ref="B3:B4"/>
    <mergeCell ref="C3:E3"/>
    <mergeCell ref="F3:H3"/>
    <mergeCell ref="I3:K3"/>
    <mergeCell ref="L3:N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6D976-D928-48EA-85A4-40D99502A25B}">
  <dimension ref="B1:J28"/>
  <sheetViews>
    <sheetView tabSelected="1" workbookViewId="0">
      <selection activeCell="M28" sqref="M28"/>
    </sheetView>
  </sheetViews>
  <sheetFormatPr defaultRowHeight="14.5" x14ac:dyDescent="0.35"/>
  <cols>
    <col min="2" max="2" width="24.54296875" customWidth="1"/>
    <col min="3" max="3" width="11.08984375" customWidth="1"/>
    <col min="4" max="4" width="10.81640625" customWidth="1"/>
    <col min="5" max="5" width="11.6328125" customWidth="1"/>
    <col min="6" max="6" width="12.08984375" customWidth="1"/>
    <col min="7" max="7" width="9.90625" customWidth="1"/>
    <col min="8" max="8" width="10.54296875" customWidth="1"/>
    <col min="9" max="9" width="10.453125" customWidth="1"/>
    <col min="10" max="10" width="10.81640625" customWidth="1"/>
  </cols>
  <sheetData>
    <row r="1" spans="2:10" ht="15.5" x14ac:dyDescent="0.35">
      <c r="B1" s="6" t="s">
        <v>74</v>
      </c>
      <c r="C1" s="5"/>
      <c r="D1" s="5"/>
      <c r="E1" s="5"/>
      <c r="F1" s="5"/>
      <c r="G1" s="5"/>
      <c r="H1" s="5"/>
      <c r="I1" s="5"/>
      <c r="J1" s="5"/>
    </row>
    <row r="3" spans="2:10" ht="23" customHeight="1" x14ac:dyDescent="0.35">
      <c r="B3" s="79" t="s">
        <v>44</v>
      </c>
      <c r="C3" s="81">
        <v>2005</v>
      </c>
      <c r="D3" s="82"/>
      <c r="E3" s="82"/>
      <c r="F3" s="83"/>
      <c r="G3" s="81">
        <v>2017</v>
      </c>
      <c r="H3" s="82"/>
      <c r="I3" s="82"/>
      <c r="J3" s="83"/>
    </row>
    <row r="4" spans="2:10" ht="24.5" customHeight="1" x14ac:dyDescent="0.35">
      <c r="B4" s="80"/>
      <c r="C4" s="85" t="s">
        <v>18</v>
      </c>
      <c r="D4" s="85" t="s">
        <v>19</v>
      </c>
      <c r="E4" s="85" t="s">
        <v>20</v>
      </c>
      <c r="F4" s="85" t="s">
        <v>43</v>
      </c>
      <c r="G4" s="85" t="s">
        <v>18</v>
      </c>
      <c r="H4" s="85" t="s">
        <v>19</v>
      </c>
      <c r="I4" s="85" t="s">
        <v>20</v>
      </c>
      <c r="J4" s="85" t="s">
        <v>43</v>
      </c>
    </row>
    <row r="5" spans="2:10" ht="21.5" customHeight="1" x14ac:dyDescent="0.35">
      <c r="B5" s="4" t="s">
        <v>42</v>
      </c>
      <c r="C5" s="86"/>
      <c r="D5" s="86"/>
      <c r="E5" s="86"/>
      <c r="F5" s="86"/>
      <c r="G5" s="86"/>
      <c r="H5" s="86"/>
      <c r="I5" s="86"/>
      <c r="J5" s="86"/>
    </row>
    <row r="6" spans="2:10" ht="15.5" x14ac:dyDescent="0.35">
      <c r="B6" s="3" t="s">
        <v>41</v>
      </c>
      <c r="C6" s="14">
        <v>34</v>
      </c>
      <c r="D6" s="14">
        <v>35</v>
      </c>
      <c r="E6" s="14">
        <v>69</v>
      </c>
      <c r="F6" s="15">
        <f t="shared" ref="F6:F12" si="0">C6/D6</f>
        <v>0.97142857142857142</v>
      </c>
      <c r="G6" s="14">
        <v>32</v>
      </c>
      <c r="H6" s="14">
        <v>29</v>
      </c>
      <c r="I6" s="14">
        <f t="shared" ref="I6:I13" si="1">G6+H6</f>
        <v>61</v>
      </c>
      <c r="J6" s="16">
        <f t="shared" ref="J6:J13" si="2">G6/H6</f>
        <v>1.103448275862069</v>
      </c>
    </row>
    <row r="7" spans="2:10" ht="15.5" x14ac:dyDescent="0.35">
      <c r="B7" s="1" t="s">
        <v>40</v>
      </c>
      <c r="C7" s="17">
        <v>23</v>
      </c>
      <c r="D7" s="17">
        <v>12</v>
      </c>
      <c r="E7" s="17">
        <v>35</v>
      </c>
      <c r="F7" s="15">
        <f t="shared" si="0"/>
        <v>1.9166666666666667</v>
      </c>
      <c r="G7" s="18">
        <v>78</v>
      </c>
      <c r="H7" s="18">
        <v>68</v>
      </c>
      <c r="I7" s="14">
        <f t="shared" si="1"/>
        <v>146</v>
      </c>
      <c r="J7" s="16">
        <f t="shared" si="2"/>
        <v>1.1470588235294117</v>
      </c>
    </row>
    <row r="8" spans="2:10" ht="15.5" x14ac:dyDescent="0.35">
      <c r="B8" s="3" t="s">
        <v>39</v>
      </c>
      <c r="C8" s="14">
        <v>95</v>
      </c>
      <c r="D8" s="14">
        <v>46</v>
      </c>
      <c r="E8" s="14">
        <v>141</v>
      </c>
      <c r="F8" s="15">
        <f t="shared" si="0"/>
        <v>2.0652173913043477</v>
      </c>
      <c r="G8" s="14">
        <v>21</v>
      </c>
      <c r="H8" s="14">
        <v>17</v>
      </c>
      <c r="I8" s="14">
        <f t="shared" si="1"/>
        <v>38</v>
      </c>
      <c r="J8" s="16">
        <f t="shared" si="2"/>
        <v>1.2352941176470589</v>
      </c>
    </row>
    <row r="9" spans="2:10" ht="15.5" x14ac:dyDescent="0.35">
      <c r="B9" s="3" t="s">
        <v>38</v>
      </c>
      <c r="C9" s="14">
        <v>46</v>
      </c>
      <c r="D9" s="14">
        <v>20</v>
      </c>
      <c r="E9" s="14">
        <v>66</v>
      </c>
      <c r="F9" s="15">
        <f t="shared" si="0"/>
        <v>2.2999999999999998</v>
      </c>
      <c r="G9" s="14">
        <v>282</v>
      </c>
      <c r="H9" s="14">
        <v>240</v>
      </c>
      <c r="I9" s="14">
        <f t="shared" si="1"/>
        <v>522</v>
      </c>
      <c r="J9" s="16">
        <f t="shared" si="2"/>
        <v>1.175</v>
      </c>
    </row>
    <row r="10" spans="2:10" ht="15.5" x14ac:dyDescent="0.35">
      <c r="B10" s="3" t="s">
        <v>37</v>
      </c>
      <c r="C10" s="14">
        <v>408</v>
      </c>
      <c r="D10" s="14">
        <v>264</v>
      </c>
      <c r="E10" s="14">
        <v>672</v>
      </c>
      <c r="F10" s="15">
        <f t="shared" si="0"/>
        <v>1.5454545454545454</v>
      </c>
      <c r="G10" s="14">
        <v>547</v>
      </c>
      <c r="H10" s="14">
        <v>491</v>
      </c>
      <c r="I10" s="14">
        <f t="shared" si="1"/>
        <v>1038</v>
      </c>
      <c r="J10" s="16">
        <f t="shared" si="2"/>
        <v>1.1140529531568228</v>
      </c>
    </row>
    <row r="11" spans="2:10" ht="15.5" x14ac:dyDescent="0.35">
      <c r="B11" s="3" t="s">
        <v>36</v>
      </c>
      <c r="C11" s="14">
        <v>570</v>
      </c>
      <c r="D11" s="14">
        <v>496</v>
      </c>
      <c r="E11" s="14">
        <v>1066</v>
      </c>
      <c r="F11" s="15">
        <f t="shared" si="0"/>
        <v>1.1491935483870968</v>
      </c>
      <c r="G11" s="18">
        <v>29</v>
      </c>
      <c r="H11" s="18">
        <v>33</v>
      </c>
      <c r="I11" s="14">
        <f t="shared" si="1"/>
        <v>62</v>
      </c>
      <c r="J11" s="16">
        <f t="shared" si="2"/>
        <v>0.87878787878787878</v>
      </c>
    </row>
    <row r="12" spans="2:10" ht="15.5" x14ac:dyDescent="0.35">
      <c r="B12" s="1" t="s">
        <v>35</v>
      </c>
      <c r="C12" s="17">
        <v>128</v>
      </c>
      <c r="D12" s="17">
        <v>110</v>
      </c>
      <c r="E12" s="17">
        <v>238</v>
      </c>
      <c r="F12" s="15">
        <f t="shared" si="0"/>
        <v>1.1636363636363636</v>
      </c>
      <c r="G12" s="18">
        <v>227</v>
      </c>
      <c r="H12" s="18">
        <v>113</v>
      </c>
      <c r="I12" s="14">
        <f t="shared" si="1"/>
        <v>340</v>
      </c>
      <c r="J12" s="16">
        <f t="shared" si="2"/>
        <v>2.0088495575221237</v>
      </c>
    </row>
    <row r="13" spans="2:10" ht="15.5" x14ac:dyDescent="0.35">
      <c r="B13" s="1" t="s">
        <v>34</v>
      </c>
      <c r="C13" s="17" t="s">
        <v>24</v>
      </c>
      <c r="D13" s="17" t="s">
        <v>24</v>
      </c>
      <c r="E13" s="17" t="s">
        <v>24</v>
      </c>
      <c r="F13" s="15" t="s">
        <v>24</v>
      </c>
      <c r="G13" s="18">
        <v>2863</v>
      </c>
      <c r="H13" s="18">
        <v>2555</v>
      </c>
      <c r="I13" s="14">
        <f t="shared" si="1"/>
        <v>5418</v>
      </c>
      <c r="J13" s="16">
        <f t="shared" si="2"/>
        <v>1.1205479452054794</v>
      </c>
    </row>
    <row r="14" spans="2:10" ht="23.5" customHeight="1" x14ac:dyDescent="0.35">
      <c r="B14" s="70" t="s">
        <v>33</v>
      </c>
      <c r="C14" s="17" t="s">
        <v>24</v>
      </c>
      <c r="D14" s="17" t="s">
        <v>24</v>
      </c>
      <c r="E14" s="17" t="s">
        <v>24</v>
      </c>
      <c r="F14" s="15" t="s">
        <v>24</v>
      </c>
      <c r="G14" s="18"/>
      <c r="H14" s="18"/>
      <c r="I14" s="14"/>
      <c r="J14" s="15"/>
    </row>
    <row r="15" spans="2:10" ht="15.5" x14ac:dyDescent="0.35">
      <c r="B15" s="1" t="s">
        <v>32</v>
      </c>
      <c r="C15" s="17">
        <v>347</v>
      </c>
      <c r="D15" s="17">
        <v>402</v>
      </c>
      <c r="E15" s="17">
        <v>749</v>
      </c>
      <c r="F15" s="15">
        <f>C15/D15</f>
        <v>0.86318407960199006</v>
      </c>
      <c r="G15" s="17">
        <v>276</v>
      </c>
      <c r="H15" s="17">
        <v>288</v>
      </c>
      <c r="I15" s="14">
        <f t="shared" ref="I15:I25" si="3">G15+H15</f>
        <v>564</v>
      </c>
      <c r="J15" s="16">
        <f t="shared" ref="J15:J25" si="4">G15/H15</f>
        <v>0.95833333333333337</v>
      </c>
    </row>
    <row r="16" spans="2:10" ht="15.5" x14ac:dyDescent="0.35">
      <c r="B16" s="1" t="s">
        <v>31</v>
      </c>
      <c r="C16" s="17" t="s">
        <v>24</v>
      </c>
      <c r="D16" s="17" t="s">
        <v>24</v>
      </c>
      <c r="E16" s="17" t="s">
        <v>24</v>
      </c>
      <c r="F16" s="15" t="s">
        <v>24</v>
      </c>
      <c r="G16" s="17">
        <v>338</v>
      </c>
      <c r="H16" s="17">
        <v>365</v>
      </c>
      <c r="I16" s="14">
        <f t="shared" si="3"/>
        <v>703</v>
      </c>
      <c r="J16" s="16">
        <f t="shared" si="4"/>
        <v>0.92602739726027394</v>
      </c>
    </row>
    <row r="17" spans="2:10" ht="15.5" x14ac:dyDescent="0.35">
      <c r="B17" s="1" t="s">
        <v>30</v>
      </c>
      <c r="C17" s="17">
        <v>416</v>
      </c>
      <c r="D17" s="17">
        <v>518</v>
      </c>
      <c r="E17" s="17">
        <v>934</v>
      </c>
      <c r="F17" s="15">
        <f>C17/D17</f>
        <v>0.80308880308880304</v>
      </c>
      <c r="G17" s="17">
        <v>352</v>
      </c>
      <c r="H17" s="17">
        <v>419</v>
      </c>
      <c r="I17" s="14">
        <f t="shared" si="3"/>
        <v>771</v>
      </c>
      <c r="J17" s="16">
        <f t="shared" si="4"/>
        <v>0.84009546539379476</v>
      </c>
    </row>
    <row r="18" spans="2:10" ht="15.5" x14ac:dyDescent="0.35">
      <c r="B18" s="1" t="s">
        <v>29</v>
      </c>
      <c r="C18" s="17" t="s">
        <v>24</v>
      </c>
      <c r="D18" s="17" t="s">
        <v>24</v>
      </c>
      <c r="E18" s="17" t="s">
        <v>24</v>
      </c>
      <c r="F18" s="15" t="s">
        <v>24</v>
      </c>
      <c r="G18" s="17">
        <v>790</v>
      </c>
      <c r="H18" s="17">
        <v>890</v>
      </c>
      <c r="I18" s="14">
        <f t="shared" si="3"/>
        <v>1680</v>
      </c>
      <c r="J18" s="16">
        <f t="shared" si="4"/>
        <v>0.88764044943820219</v>
      </c>
    </row>
    <row r="19" spans="2:10" ht="15.5" x14ac:dyDescent="0.35">
      <c r="B19" s="1" t="s">
        <v>28</v>
      </c>
      <c r="C19" s="17">
        <v>680</v>
      </c>
      <c r="D19" s="17">
        <v>790</v>
      </c>
      <c r="E19" s="17">
        <v>1470</v>
      </c>
      <c r="F19" s="15">
        <f>C19/D19</f>
        <v>0.86075949367088611</v>
      </c>
      <c r="G19" s="17">
        <v>662</v>
      </c>
      <c r="H19" s="17">
        <v>609</v>
      </c>
      <c r="I19" s="14">
        <f t="shared" si="3"/>
        <v>1271</v>
      </c>
      <c r="J19" s="16">
        <f t="shared" si="4"/>
        <v>1.0870279146141215</v>
      </c>
    </row>
    <row r="20" spans="2:10" ht="15.5" x14ac:dyDescent="0.35">
      <c r="B20" s="1" t="s">
        <v>27</v>
      </c>
      <c r="C20" s="17">
        <v>923</v>
      </c>
      <c r="D20" s="17">
        <v>923</v>
      </c>
      <c r="E20" s="17">
        <v>1846</v>
      </c>
      <c r="F20" s="15">
        <f>C20/D20</f>
        <v>1</v>
      </c>
      <c r="G20" s="17">
        <v>820</v>
      </c>
      <c r="H20" s="17">
        <v>757</v>
      </c>
      <c r="I20" s="14">
        <f t="shared" si="3"/>
        <v>1577</v>
      </c>
      <c r="J20" s="16">
        <f t="shared" si="4"/>
        <v>1.0832232496697489</v>
      </c>
    </row>
    <row r="21" spans="2:10" ht="15.5" x14ac:dyDescent="0.35">
      <c r="B21" s="1" t="s">
        <v>26</v>
      </c>
      <c r="C21" s="17" t="s">
        <v>24</v>
      </c>
      <c r="D21" s="17" t="s">
        <v>24</v>
      </c>
      <c r="E21" s="17" t="s">
        <v>24</v>
      </c>
      <c r="F21" s="15" t="s">
        <v>24</v>
      </c>
      <c r="G21" s="17">
        <v>1056</v>
      </c>
      <c r="H21" s="17">
        <v>1067</v>
      </c>
      <c r="I21" s="14">
        <f t="shared" si="3"/>
        <v>2123</v>
      </c>
      <c r="J21" s="16">
        <f t="shared" si="4"/>
        <v>0.98969072164948457</v>
      </c>
    </row>
    <row r="22" spans="2:10" ht="15.5" x14ac:dyDescent="0.35">
      <c r="B22" s="1" t="s">
        <v>25</v>
      </c>
      <c r="C22" s="17" t="s">
        <v>24</v>
      </c>
      <c r="D22" s="17" t="s">
        <v>24</v>
      </c>
      <c r="E22" s="17" t="s">
        <v>24</v>
      </c>
      <c r="F22" s="15" t="s">
        <v>24</v>
      </c>
      <c r="G22" s="17">
        <v>723</v>
      </c>
      <c r="H22" s="17">
        <v>645</v>
      </c>
      <c r="I22" s="14">
        <f t="shared" si="3"/>
        <v>1368</v>
      </c>
      <c r="J22" s="16">
        <f t="shared" si="4"/>
        <v>1.1209302325581396</v>
      </c>
    </row>
    <row r="23" spans="2:10" ht="15.5" x14ac:dyDescent="0.35">
      <c r="B23" s="1" t="s">
        <v>23</v>
      </c>
      <c r="C23" s="17">
        <v>1710</v>
      </c>
      <c r="D23" s="17">
        <v>1858</v>
      </c>
      <c r="E23" s="17">
        <v>3568</v>
      </c>
      <c r="F23" s="15">
        <f>C23/D23</f>
        <v>0.92034445640473628</v>
      </c>
      <c r="G23" s="17">
        <v>1478</v>
      </c>
      <c r="H23" s="17">
        <v>1648</v>
      </c>
      <c r="I23" s="14">
        <f t="shared" si="3"/>
        <v>3126</v>
      </c>
      <c r="J23" s="16">
        <f t="shared" si="4"/>
        <v>0.89684466019417475</v>
      </c>
    </row>
    <row r="24" spans="2:10" ht="15.5" x14ac:dyDescent="0.35">
      <c r="B24" s="1" t="s">
        <v>22</v>
      </c>
      <c r="C24" s="17">
        <v>601</v>
      </c>
      <c r="D24" s="17">
        <v>712</v>
      </c>
      <c r="E24" s="17">
        <v>1313</v>
      </c>
      <c r="F24" s="15">
        <f>C24/D24</f>
        <v>0.8441011235955056</v>
      </c>
      <c r="G24" s="17">
        <v>516</v>
      </c>
      <c r="H24" s="17">
        <v>612</v>
      </c>
      <c r="I24" s="14">
        <f t="shared" si="3"/>
        <v>1128</v>
      </c>
      <c r="J24" s="16">
        <f t="shared" si="4"/>
        <v>0.84313725490196079</v>
      </c>
    </row>
    <row r="25" spans="2:10" ht="15.5" x14ac:dyDescent="0.35">
      <c r="B25" s="1" t="s">
        <v>21</v>
      </c>
      <c r="C25" s="17">
        <v>875</v>
      </c>
      <c r="D25" s="17">
        <v>822</v>
      </c>
      <c r="E25" s="17">
        <v>1697</v>
      </c>
      <c r="F25" s="15">
        <f>C25/D25</f>
        <v>1.0644768856447688</v>
      </c>
      <c r="G25" s="17">
        <v>832</v>
      </c>
      <c r="H25" s="17">
        <v>864</v>
      </c>
      <c r="I25" s="14">
        <f t="shared" si="3"/>
        <v>1696</v>
      </c>
      <c r="J25" s="16">
        <f t="shared" si="4"/>
        <v>0.96296296296296291</v>
      </c>
    </row>
    <row r="26" spans="2:10" ht="15.5" x14ac:dyDescent="0.35">
      <c r="B26" s="8" t="s">
        <v>75</v>
      </c>
      <c r="C26" s="19"/>
      <c r="D26" s="19"/>
      <c r="E26" s="19"/>
      <c r="F26" s="19"/>
      <c r="G26" s="19">
        <f>SUM(G6:G25)</f>
        <v>11922</v>
      </c>
      <c r="H26" s="19">
        <f t="shared" ref="H26:I26" si="5">SUM(H6:H25)</f>
        <v>11710</v>
      </c>
      <c r="I26" s="19">
        <f t="shared" si="5"/>
        <v>23632</v>
      </c>
      <c r="J26" s="20">
        <f>G26/H26</f>
        <v>1.0181041844577285</v>
      </c>
    </row>
    <row r="28" spans="2:10" ht="15.5" x14ac:dyDescent="0.35">
      <c r="B28" s="84" t="s">
        <v>76</v>
      </c>
      <c r="C28" s="84"/>
      <c r="D28" s="84"/>
      <c r="E28" s="84"/>
      <c r="F28" s="84"/>
      <c r="G28" s="84"/>
    </row>
  </sheetData>
  <mergeCells count="12">
    <mergeCell ref="B3:B4"/>
    <mergeCell ref="C3:F3"/>
    <mergeCell ref="G3:J3"/>
    <mergeCell ref="B28:G28"/>
    <mergeCell ref="C4:C5"/>
    <mergeCell ref="D4:D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216E1-815C-47B6-9F82-40C0B87B8B3D}">
  <dimension ref="B1:C34"/>
  <sheetViews>
    <sheetView workbookViewId="0">
      <selection activeCell="E34" sqref="E34"/>
    </sheetView>
  </sheetViews>
  <sheetFormatPr defaultRowHeight="14.5" x14ac:dyDescent="0.35"/>
  <cols>
    <col min="2" max="2" width="49.6328125" customWidth="1"/>
    <col min="3" max="3" width="19.6328125" customWidth="1"/>
  </cols>
  <sheetData>
    <row r="1" spans="2:3" ht="15.5" x14ac:dyDescent="0.35">
      <c r="B1" s="6" t="s">
        <v>77</v>
      </c>
      <c r="C1" s="6"/>
    </row>
    <row r="2" spans="2:3" ht="5.5" customHeight="1" x14ac:dyDescent="0.35"/>
    <row r="3" spans="2:3" ht="15.5" x14ac:dyDescent="0.35">
      <c r="B3" s="12" t="s">
        <v>73</v>
      </c>
      <c r="C3" s="12">
        <v>2017</v>
      </c>
    </row>
    <row r="4" spans="2:3" ht="15.5" x14ac:dyDescent="0.35">
      <c r="B4" s="8" t="s">
        <v>72</v>
      </c>
      <c r="C4" s="8"/>
    </row>
    <row r="5" spans="2:3" ht="15.5" x14ac:dyDescent="0.35">
      <c r="B5" s="7" t="s">
        <v>71</v>
      </c>
      <c r="C5" s="2">
        <v>44</v>
      </c>
    </row>
    <row r="6" spans="2:3" ht="15.5" x14ac:dyDescent="0.35">
      <c r="B6" s="7" t="s">
        <v>70</v>
      </c>
      <c r="C6" s="2">
        <v>16</v>
      </c>
    </row>
    <row r="7" spans="2:3" ht="15.5" x14ac:dyDescent="0.35">
      <c r="B7" s="8" t="s">
        <v>69</v>
      </c>
      <c r="C7" s="8"/>
    </row>
    <row r="8" spans="2:3" ht="15.5" x14ac:dyDescent="0.35">
      <c r="B8" s="7" t="s">
        <v>68</v>
      </c>
      <c r="C8" s="21">
        <f>1940+2163+2409</f>
        <v>6512</v>
      </c>
    </row>
    <row r="9" spans="2:3" ht="15.5" x14ac:dyDescent="0.35">
      <c r="B9" s="7" t="s">
        <v>67</v>
      </c>
      <c r="C9" s="21">
        <v>14814</v>
      </c>
    </row>
    <row r="10" spans="2:3" ht="15.5" x14ac:dyDescent="0.35">
      <c r="B10" s="7" t="s">
        <v>66</v>
      </c>
      <c r="C10" s="21">
        <f>793+601+912</f>
        <v>2306</v>
      </c>
    </row>
    <row r="11" spans="2:3" ht="15.5" x14ac:dyDescent="0.35">
      <c r="B11" s="11" t="s">
        <v>65</v>
      </c>
      <c r="C11" s="21">
        <f>23632/1002.22</f>
        <v>23.579653169962683</v>
      </c>
    </row>
    <row r="12" spans="2:3" ht="15.5" x14ac:dyDescent="0.35">
      <c r="B12" s="10" t="s">
        <v>64</v>
      </c>
      <c r="C12" s="21">
        <v>20</v>
      </c>
    </row>
    <row r="13" spans="2:3" ht="15.5" x14ac:dyDescent="0.35">
      <c r="B13" s="10" t="s">
        <v>63</v>
      </c>
      <c r="C13" s="21">
        <v>35.4</v>
      </c>
    </row>
    <row r="14" spans="2:3" ht="15.5" x14ac:dyDescent="0.35">
      <c r="B14" s="9" t="s">
        <v>62</v>
      </c>
      <c r="C14" s="21">
        <v>14.3</v>
      </c>
    </row>
    <row r="15" spans="2:3" ht="15.5" x14ac:dyDescent="0.35">
      <c r="B15" s="2" t="s">
        <v>61</v>
      </c>
      <c r="C15" s="21">
        <v>1.9</v>
      </c>
    </row>
    <row r="16" spans="2:3" ht="15.5" x14ac:dyDescent="0.35">
      <c r="B16" s="2" t="s">
        <v>60</v>
      </c>
      <c r="C16" s="21">
        <v>7.8</v>
      </c>
    </row>
    <row r="17" spans="2:3" ht="15.5" x14ac:dyDescent="0.35">
      <c r="B17" s="2" t="s">
        <v>59</v>
      </c>
      <c r="C17" s="21">
        <v>26.6</v>
      </c>
    </row>
    <row r="18" spans="2:3" ht="15.5" x14ac:dyDescent="0.35">
      <c r="B18" s="2" t="s">
        <v>58</v>
      </c>
      <c r="C18" s="21">
        <v>20.7</v>
      </c>
    </row>
    <row r="19" spans="2:3" ht="15.5" x14ac:dyDescent="0.35">
      <c r="B19" s="2" t="s">
        <v>57</v>
      </c>
      <c r="C19" s="21">
        <v>47.3</v>
      </c>
    </row>
    <row r="20" spans="2:3" ht="15.5" x14ac:dyDescent="0.35">
      <c r="B20" s="2" t="s">
        <v>56</v>
      </c>
      <c r="C20" s="21">
        <v>6075</v>
      </c>
    </row>
    <row r="21" spans="2:3" ht="15.5" x14ac:dyDescent="0.35">
      <c r="B21" s="2" t="s">
        <v>55</v>
      </c>
      <c r="C21" s="21">
        <v>3.5</v>
      </c>
    </row>
    <row r="22" spans="2:3" ht="15.5" x14ac:dyDescent="0.35">
      <c r="B22" s="2" t="s">
        <v>54</v>
      </c>
      <c r="C22" s="21">
        <v>99.1</v>
      </c>
    </row>
    <row r="23" spans="2:3" ht="15.5" x14ac:dyDescent="0.35">
      <c r="B23" s="2" t="s">
        <v>53</v>
      </c>
      <c r="C23" s="21">
        <v>78</v>
      </c>
    </row>
    <row r="24" spans="2:3" ht="15.5" x14ac:dyDescent="0.35">
      <c r="B24" s="8" t="s">
        <v>52</v>
      </c>
      <c r="C24" s="21">
        <v>62.9</v>
      </c>
    </row>
    <row r="25" spans="2:3" ht="15.5" x14ac:dyDescent="0.35">
      <c r="B25" s="7" t="s">
        <v>51</v>
      </c>
      <c r="C25" s="21">
        <v>71.400000000000006</v>
      </c>
    </row>
    <row r="26" spans="2:3" ht="15.5" x14ac:dyDescent="0.35">
      <c r="B26" s="7" t="s">
        <v>50</v>
      </c>
      <c r="C26" s="21">
        <v>54.1</v>
      </c>
    </row>
    <row r="27" spans="2:3" ht="15.5" x14ac:dyDescent="0.35">
      <c r="B27" s="8" t="s">
        <v>49</v>
      </c>
      <c r="C27" s="22"/>
    </row>
    <row r="28" spans="2:3" ht="15.5" x14ac:dyDescent="0.35">
      <c r="B28" s="7" t="s">
        <v>48</v>
      </c>
      <c r="C28" s="21">
        <v>5069</v>
      </c>
    </row>
    <row r="29" spans="2:3" ht="15.5" x14ac:dyDescent="0.35">
      <c r="B29" s="7" t="s">
        <v>47</v>
      </c>
      <c r="C29" s="21">
        <v>16081</v>
      </c>
    </row>
    <row r="30" spans="2:3" ht="15.5" x14ac:dyDescent="0.35">
      <c r="B30" s="7" t="s">
        <v>46</v>
      </c>
      <c r="C30" s="21">
        <v>-11012</v>
      </c>
    </row>
    <row r="32" spans="2:3" ht="15.5" x14ac:dyDescent="0.35">
      <c r="B32" s="87" t="s">
        <v>45</v>
      </c>
      <c r="C32" s="87"/>
    </row>
    <row r="33" spans="2:3" ht="15.5" x14ac:dyDescent="0.35">
      <c r="B33" s="88"/>
      <c r="C33" s="88"/>
    </row>
    <row r="34" spans="2:3" ht="15.5" x14ac:dyDescent="0.35">
      <c r="B34" s="88"/>
      <c r="C34" s="88"/>
    </row>
  </sheetData>
  <mergeCells count="3">
    <mergeCell ref="B32:C32"/>
    <mergeCell ref="B33:C33"/>
    <mergeCell ref="B34:C3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1.1</vt:lpstr>
      <vt:lpstr>Table 1.2</vt:lpstr>
      <vt:lpstr>Table 1.3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chimi wangmo</cp:lastModifiedBy>
  <cp:lastPrinted>2023-03-29T04:58:14Z</cp:lastPrinted>
  <dcterms:created xsi:type="dcterms:W3CDTF">2015-06-05T18:17:20Z</dcterms:created>
  <dcterms:modified xsi:type="dcterms:W3CDTF">2023-10-31T03:33:57Z</dcterms:modified>
</cp:coreProperties>
</file>